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descriptivos" sheetId="1" r:id="rId1"/>
    <sheet name="mediatot_pond..." sheetId="2" r:id="rId2"/>
  </sheets>
  <definedNames/>
  <calcPr fullCalcOnLoad="1"/>
</workbook>
</file>

<file path=xl/sharedStrings.xml><?xml version="1.0" encoding="utf-8"?>
<sst xmlns="http://schemas.openxmlformats.org/spreadsheetml/2006/main" count="68" uniqueCount="54">
  <si>
    <t>X</t>
  </si>
  <si>
    <t>suma datos</t>
  </si>
  <si>
    <t>N</t>
  </si>
  <si>
    <t>Max</t>
  </si>
  <si>
    <t>Min</t>
  </si>
  <si>
    <t>Curtosis</t>
  </si>
  <si>
    <t>Asimetria</t>
  </si>
  <si>
    <t>Q1</t>
  </si>
  <si>
    <t>Q2</t>
  </si>
  <si>
    <t>Q3</t>
  </si>
  <si>
    <t>Mdn</t>
  </si>
  <si>
    <t>Media</t>
  </si>
  <si>
    <t>Desv. Tipica</t>
  </si>
  <si>
    <t>Moda</t>
  </si>
  <si>
    <t>rango</t>
  </si>
  <si>
    <t>x=(X-Media)</t>
  </si>
  <si>
    <t>suma de X</t>
  </si>
  <si>
    <t>suma de x</t>
  </si>
  <si>
    <t>suma x2</t>
  </si>
  <si>
    <t>Media TOTAL de medias (Mt)</t>
  </si>
  <si>
    <t>M1</t>
  </si>
  <si>
    <t>N1</t>
  </si>
  <si>
    <t>M1*N1</t>
  </si>
  <si>
    <t>M2</t>
  </si>
  <si>
    <t>N2</t>
  </si>
  <si>
    <t>M2*N2</t>
  </si>
  <si>
    <t>M3</t>
  </si>
  <si>
    <t>N3</t>
  </si>
  <si>
    <t>M3*N3</t>
  </si>
  <si>
    <t>SUMA</t>
  </si>
  <si>
    <t>Mt=</t>
  </si>
  <si>
    <t>Media Ponderada (Mp)</t>
  </si>
  <si>
    <t>P1</t>
  </si>
  <si>
    <t>M1*P1</t>
  </si>
  <si>
    <t>P2</t>
  </si>
  <si>
    <t>M2*P2</t>
  </si>
  <si>
    <t>P3</t>
  </si>
  <si>
    <t>M3*P3</t>
  </si>
  <si>
    <t>Mp=</t>
  </si>
  <si>
    <t>Desviación típica combinada o total</t>
  </si>
  <si>
    <t>DESV1</t>
  </si>
  <si>
    <t>DESV2</t>
  </si>
  <si>
    <t>DESV3</t>
  </si>
  <si>
    <t>Mt</t>
  </si>
  <si>
    <t>Nt</t>
  </si>
  <si>
    <t>DESVT=</t>
  </si>
  <si>
    <t>Coeficiente de variación (CV)</t>
  </si>
  <si>
    <t>MED</t>
  </si>
  <si>
    <t>DESV</t>
  </si>
  <si>
    <t>CV</t>
  </si>
  <si>
    <t>desv. Tipica</t>
  </si>
  <si>
    <t>x2</t>
  </si>
  <si>
    <t>Manual</t>
  </si>
  <si>
    <t>Calculo excel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</si>
</sst>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.00%"/>
    <numFmt numFmtId="185" formatCode="0.000"/>
    <numFmt numFmtId="186" formatCode="0.0000"/>
    <numFmt numFmtId="187" formatCode="#,##0.00\ &quot;€&quot;"/>
    <numFmt numFmtId="188" formatCode="#,##0\ &quot;€&quot;"/>
    <numFmt numFmtId="189" formatCode="#,##0\ _€"/>
    <numFmt numFmtId="190" formatCode="0.0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8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8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185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37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421875" style="0" customWidth="1"/>
    <col min="3" max="3" width="9.8515625" style="0" customWidth="1"/>
    <col min="4" max="4" width="13.00390625" style="0" customWidth="1"/>
    <col min="5" max="6" width="11.28125" style="0" customWidth="1"/>
    <col min="7" max="7" width="19.7109375" style="0" customWidth="1"/>
    <col min="8" max="8" width="8.57421875" style="0" customWidth="1"/>
    <col min="9" max="9" width="7.421875" style="0" customWidth="1"/>
  </cols>
  <sheetData>
    <row r="1" spans="1:5" ht="12.75">
      <c r="A1" s="1" t="s">
        <v>0</v>
      </c>
      <c r="B1" s="1"/>
      <c r="D1" s="1" t="s">
        <v>15</v>
      </c>
      <c r="E1" s="1" t="s">
        <v>51</v>
      </c>
    </row>
    <row r="2" spans="1:6" ht="12.75">
      <c r="A2" s="1">
        <v>13</v>
      </c>
      <c r="B2" s="1"/>
      <c r="D2" s="7">
        <f aca="true" t="shared" si="0" ref="D2:D12">(A2-$C$21)</f>
        <v>-32.54545454545455</v>
      </c>
      <c r="E2" s="7">
        <f>D2*D2</f>
        <v>1059.206611570248</v>
      </c>
      <c r="F2" s="7"/>
    </row>
    <row r="3" spans="1:9" ht="12.75">
      <c r="A3" s="1">
        <v>19</v>
      </c>
      <c r="B3" s="1"/>
      <c r="D3" s="7">
        <f t="shared" si="0"/>
        <v>-26.545454545454547</v>
      </c>
      <c r="E3" s="7">
        <f aca="true" t="shared" si="1" ref="E3:E12">D3*D3</f>
        <v>704.6611570247935</v>
      </c>
      <c r="F3" s="7"/>
      <c r="G3" s="20" t="s">
        <v>53</v>
      </c>
      <c r="H3" s="18" t="s">
        <v>14</v>
      </c>
      <c r="I3" s="4"/>
    </row>
    <row r="4" spans="1:9" ht="12.75">
      <c r="A4" s="1">
        <v>20</v>
      </c>
      <c r="B4" s="1"/>
      <c r="C4" s="2"/>
      <c r="D4" s="7">
        <f t="shared" si="0"/>
        <v>-25.545454545454547</v>
      </c>
      <c r="E4" s="7">
        <f t="shared" si="1"/>
        <v>652.5702479338844</v>
      </c>
      <c r="F4" s="7"/>
      <c r="G4" s="18" t="s">
        <v>1</v>
      </c>
      <c r="H4" s="18">
        <f>SUM(A2:A12)</f>
        <v>501</v>
      </c>
      <c r="I4" s="17"/>
    </row>
    <row r="5" spans="1:9" ht="12.75">
      <c r="A5" s="1">
        <v>34</v>
      </c>
      <c r="B5" s="1"/>
      <c r="D5" s="7">
        <f t="shared" si="0"/>
        <v>-11.545454545454547</v>
      </c>
      <c r="E5" s="7">
        <f t="shared" si="1"/>
        <v>133.29752066115705</v>
      </c>
      <c r="F5" s="7"/>
      <c r="G5" s="18" t="s">
        <v>2</v>
      </c>
      <c r="H5" s="18">
        <f>COUNT(A2:A12)</f>
        <v>11</v>
      </c>
      <c r="I5" s="17"/>
    </row>
    <row r="6" spans="1:9" ht="12.75">
      <c r="A6" s="1">
        <v>44</v>
      </c>
      <c r="B6" s="1"/>
      <c r="D6" s="7">
        <f t="shared" si="0"/>
        <v>-1.5454545454545467</v>
      </c>
      <c r="E6" s="7">
        <f t="shared" si="1"/>
        <v>2.3884297520661195</v>
      </c>
      <c r="F6" s="7"/>
      <c r="G6" s="18" t="s">
        <v>3</v>
      </c>
      <c r="H6" s="18">
        <f>MAX(A2:A12)</f>
        <v>98</v>
      </c>
      <c r="I6" s="17"/>
    </row>
    <row r="7" spans="1:9" ht="12.75">
      <c r="A7" s="1">
        <v>44</v>
      </c>
      <c r="B7" s="1"/>
      <c r="D7" s="7">
        <f t="shared" si="0"/>
        <v>-1.5454545454545467</v>
      </c>
      <c r="E7" s="7">
        <f t="shared" si="1"/>
        <v>2.3884297520661195</v>
      </c>
      <c r="F7" s="7"/>
      <c r="G7" s="18" t="s">
        <v>4</v>
      </c>
      <c r="H7" s="18">
        <f>MIN(A2:A12)</f>
        <v>13</v>
      </c>
      <c r="I7" s="17"/>
    </row>
    <row r="8" spans="1:9" ht="12.75">
      <c r="A8" s="1">
        <v>50</v>
      </c>
      <c r="B8" s="1"/>
      <c r="D8" s="7">
        <f t="shared" si="0"/>
        <v>4.454545454545453</v>
      </c>
      <c r="E8" s="7">
        <f t="shared" si="1"/>
        <v>19.84297520661156</v>
      </c>
      <c r="F8" s="7"/>
      <c r="G8" s="18" t="s">
        <v>5</v>
      </c>
      <c r="H8" s="19">
        <f>KURT(A2:A12)</f>
        <v>0.8405803549888677</v>
      </c>
      <c r="I8" s="5"/>
    </row>
    <row r="9" spans="1:9" ht="12.75">
      <c r="A9" s="1">
        <v>54</v>
      </c>
      <c r="B9" s="1"/>
      <c r="D9" s="7">
        <f t="shared" si="0"/>
        <v>8.454545454545453</v>
      </c>
      <c r="E9" s="7">
        <f t="shared" si="1"/>
        <v>71.47933884297518</v>
      </c>
      <c r="F9" s="7"/>
      <c r="G9" s="18" t="s">
        <v>6</v>
      </c>
      <c r="H9" s="19">
        <f>SKEW(A2:A12)</f>
        <v>0.7082223448117047</v>
      </c>
      <c r="I9" s="5"/>
    </row>
    <row r="10" spans="1:9" ht="12.75">
      <c r="A10" s="1">
        <v>58</v>
      </c>
      <c r="B10" s="1"/>
      <c r="D10" s="7">
        <f t="shared" si="0"/>
        <v>12.454545454545453</v>
      </c>
      <c r="E10" s="7">
        <f t="shared" si="1"/>
        <v>155.1157024793388</v>
      </c>
      <c r="F10" s="7"/>
      <c r="G10" s="18" t="s">
        <v>7</v>
      </c>
      <c r="H10" s="18">
        <f>QUARTILE(A2:A12,1)</f>
        <v>27</v>
      </c>
      <c r="I10" s="17"/>
    </row>
    <row r="11" spans="1:9" ht="12.75">
      <c r="A11" s="1">
        <v>67</v>
      </c>
      <c r="B11" s="1"/>
      <c r="D11" s="7">
        <f t="shared" si="0"/>
        <v>21.454545454545453</v>
      </c>
      <c r="E11" s="7">
        <f t="shared" si="1"/>
        <v>460.29752066115697</v>
      </c>
      <c r="F11" s="7"/>
      <c r="G11" s="18" t="s">
        <v>8</v>
      </c>
      <c r="H11" s="18">
        <f>QUARTILE(A2:A12,2)</f>
        <v>44</v>
      </c>
      <c r="I11" s="17"/>
    </row>
    <row r="12" spans="1:9" ht="12.75">
      <c r="A12" s="1">
        <v>98</v>
      </c>
      <c r="B12" s="1"/>
      <c r="D12" s="7">
        <f t="shared" si="0"/>
        <v>52.45454545454545</v>
      </c>
      <c r="E12" s="7">
        <f t="shared" si="1"/>
        <v>2751.4793388429753</v>
      </c>
      <c r="F12" s="7"/>
      <c r="G12" s="18" t="s">
        <v>9</v>
      </c>
      <c r="H12" s="18">
        <f>QUARTILE(A2:A12,3)</f>
        <v>56</v>
      </c>
      <c r="I12" s="17"/>
    </row>
    <row r="13" spans="1:9" ht="12.75">
      <c r="A13" s="1"/>
      <c r="B13" s="1"/>
      <c r="D13" s="7">
        <f>SUM(D2:D12)</f>
        <v>0</v>
      </c>
      <c r="E13" s="7">
        <f>SUM(E2:E12)</f>
        <v>6012.727272727274</v>
      </c>
      <c r="G13" s="18" t="s">
        <v>10</v>
      </c>
      <c r="H13" s="18">
        <f>MEDIAN(A2:A12)</f>
        <v>44</v>
      </c>
      <c r="I13" s="17"/>
    </row>
    <row r="14" spans="7:9" ht="12.75">
      <c r="G14" s="18" t="s">
        <v>11</v>
      </c>
      <c r="H14" s="19">
        <f>AVERAGE(A2:A12)</f>
        <v>45.54545454545455</v>
      </c>
      <c r="I14" s="5"/>
    </row>
    <row r="15" spans="1:9" ht="12.75">
      <c r="A15" s="1"/>
      <c r="B15" s="1"/>
      <c r="G15" s="18" t="s">
        <v>12</v>
      </c>
      <c r="H15" s="19">
        <f>STDEV(A2:A12)</f>
        <v>24.520863102116273</v>
      </c>
      <c r="I15" s="5"/>
    </row>
    <row r="16" spans="1:9" ht="12.75">
      <c r="A16" s="1"/>
      <c r="B16" s="1"/>
      <c r="G16" s="18" t="s">
        <v>13</v>
      </c>
      <c r="H16" s="18">
        <f>MODE(A2:A12)</f>
        <v>44</v>
      </c>
      <c r="I16" s="4"/>
    </row>
    <row r="17" spans="1:9" ht="12.75">
      <c r="A17" s="1"/>
      <c r="C17" s="6"/>
      <c r="G17" s="4"/>
      <c r="H17" s="5"/>
      <c r="I17" s="5"/>
    </row>
    <row r="18" ht="12.75">
      <c r="B18" s="6" t="s">
        <v>52</v>
      </c>
    </row>
    <row r="19" spans="2:10" ht="12.75">
      <c r="B19" s="11" t="s">
        <v>16</v>
      </c>
      <c r="C19" s="13">
        <v>501</v>
      </c>
      <c r="G19" s="16"/>
      <c r="H19" s="16"/>
      <c r="I19" s="4"/>
      <c r="J19" s="16"/>
    </row>
    <row r="20" spans="2:10" ht="12.75">
      <c r="B20" s="11" t="s">
        <v>2</v>
      </c>
      <c r="C20" s="3">
        <v>11</v>
      </c>
      <c r="G20" s="16"/>
      <c r="H20" s="16"/>
      <c r="I20" s="15"/>
      <c r="J20" s="15"/>
    </row>
    <row r="21" spans="2:10" ht="12.75">
      <c r="B21" s="11" t="s">
        <v>11</v>
      </c>
      <c r="C21" s="3">
        <f>$C$19/$C$20</f>
        <v>45.54545454545455</v>
      </c>
      <c r="G21" s="15"/>
      <c r="H21" s="15"/>
      <c r="I21" s="15"/>
      <c r="J21" s="15"/>
    </row>
    <row r="22" spans="2:10" ht="12.75">
      <c r="B22" s="14" t="s">
        <v>17</v>
      </c>
      <c r="C22" s="3">
        <f>SUM(D2:D12)</f>
        <v>0</v>
      </c>
      <c r="G22" s="15"/>
      <c r="H22" s="15"/>
      <c r="I22" s="15"/>
      <c r="J22" s="15"/>
    </row>
    <row r="23" spans="2:10" ht="12.75">
      <c r="B23" s="14" t="s">
        <v>18</v>
      </c>
      <c r="C23" s="3">
        <f>SUM(E2:E12)</f>
        <v>6012.727272727274</v>
      </c>
      <c r="G23" s="15"/>
      <c r="H23" s="15"/>
      <c r="I23" s="15"/>
      <c r="J23" s="15"/>
    </row>
    <row r="24" spans="2:10" ht="12.75">
      <c r="B24" s="14" t="s">
        <v>50</v>
      </c>
      <c r="C24" s="3">
        <f>SQRT($C$23/($C$20-1))</f>
        <v>24.520863102116273</v>
      </c>
      <c r="G24" s="15"/>
      <c r="H24" s="15"/>
      <c r="I24" s="15"/>
      <c r="J24" s="15"/>
    </row>
    <row r="25" spans="7:10" ht="12.75">
      <c r="G25" s="15"/>
      <c r="H25" s="15"/>
      <c r="I25" s="15"/>
      <c r="J25" s="15"/>
    </row>
    <row r="26" spans="7:10" ht="12.75">
      <c r="G26" s="15"/>
      <c r="H26" s="15"/>
      <c r="I26" s="15"/>
      <c r="J26" s="15"/>
    </row>
    <row r="27" spans="7:10" ht="12.75">
      <c r="G27" s="15"/>
      <c r="H27" s="15"/>
      <c r="I27" s="15"/>
      <c r="J27" s="15"/>
    </row>
    <row r="28" spans="7:10" ht="12.75">
      <c r="G28" s="15"/>
      <c r="H28" s="15"/>
      <c r="I28" s="15"/>
      <c r="J28" s="15"/>
    </row>
    <row r="29" spans="7:10" ht="12.75">
      <c r="G29" s="15"/>
      <c r="H29" s="15"/>
      <c r="I29" s="15"/>
      <c r="J29" s="15"/>
    </row>
    <row r="30" spans="7:10" ht="12.75">
      <c r="G30" s="15"/>
      <c r="H30" s="15"/>
      <c r="I30" s="15"/>
      <c r="J30" s="15"/>
    </row>
    <row r="31" spans="7:10" ht="12.75">
      <c r="G31" s="15"/>
      <c r="H31" s="15"/>
      <c r="I31" s="15"/>
      <c r="J31" s="15"/>
    </row>
    <row r="32" spans="7:10" ht="12.75">
      <c r="G32" s="15"/>
      <c r="H32" s="15"/>
      <c r="I32" s="15"/>
      <c r="J32" s="15"/>
    </row>
    <row r="33" spans="2:9" ht="12.75">
      <c r="B33" s="4"/>
      <c r="C33" s="5"/>
      <c r="D33" s="5"/>
      <c r="G33" s="15"/>
      <c r="H33" s="15"/>
      <c r="I33" s="4"/>
    </row>
    <row r="34" spans="7:8" ht="12.75">
      <c r="G34" s="15"/>
      <c r="H34" s="15"/>
    </row>
    <row r="35" spans="7:8" ht="12.75">
      <c r="G35" s="15"/>
      <c r="H35" s="15"/>
    </row>
    <row r="36" spans="7:8" ht="12.75">
      <c r="G36" s="15"/>
      <c r="H36" s="15"/>
    </row>
    <row r="37" spans="7:8" ht="12.75">
      <c r="G37" s="15"/>
      <c r="H37" s="15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35"/>
  <sheetViews>
    <sheetView workbookViewId="0" topLeftCell="A10">
      <selection activeCell="E31" sqref="E31"/>
    </sheetView>
  </sheetViews>
  <sheetFormatPr defaultColWidth="11.421875" defaultRowHeight="12.75"/>
  <cols>
    <col min="1" max="1" width="32.140625" style="0" customWidth="1"/>
    <col min="2" max="2" width="8.57421875" style="0" customWidth="1"/>
    <col min="3" max="3" width="7.8515625" style="0" customWidth="1"/>
    <col min="4" max="4" width="7.00390625" style="0" customWidth="1"/>
    <col min="5" max="5" width="6.8515625" style="0" customWidth="1"/>
    <col min="6" max="6" width="7.00390625" style="0" customWidth="1"/>
    <col min="7" max="7" width="7.8515625" style="0" customWidth="1"/>
    <col min="8" max="8" width="10.7109375" style="0" customWidth="1"/>
    <col min="9" max="9" width="7.7109375" style="0" customWidth="1"/>
  </cols>
  <sheetData>
    <row r="1" spans="1:7" ht="12.75">
      <c r="A1" t="s">
        <v>19</v>
      </c>
      <c r="B1" s="2" t="s">
        <v>20</v>
      </c>
      <c r="C1" s="2">
        <v>8</v>
      </c>
      <c r="D1" s="2" t="s">
        <v>21</v>
      </c>
      <c r="E1" s="2">
        <v>12</v>
      </c>
      <c r="F1" s="2" t="s">
        <v>22</v>
      </c>
      <c r="G1" s="8">
        <f>C1*E1</f>
        <v>96</v>
      </c>
    </row>
    <row r="2" spans="2:7" ht="12.75">
      <c r="B2" s="2" t="s">
        <v>23</v>
      </c>
      <c r="C2" s="2">
        <v>10</v>
      </c>
      <c r="D2" s="2" t="s">
        <v>24</v>
      </c>
      <c r="E2" s="2">
        <v>14</v>
      </c>
      <c r="F2" s="2" t="s">
        <v>25</v>
      </c>
      <c r="G2" s="8">
        <f>C2*E2</f>
        <v>140</v>
      </c>
    </row>
    <row r="3" spans="2:7" ht="12.75">
      <c r="B3" s="2" t="s">
        <v>26</v>
      </c>
      <c r="C3" s="2">
        <v>7</v>
      </c>
      <c r="D3" s="2" t="s">
        <v>27</v>
      </c>
      <c r="E3" s="2">
        <v>20</v>
      </c>
      <c r="F3" s="2" t="s">
        <v>28</v>
      </c>
      <c r="G3" s="8">
        <f>C3*E3</f>
        <v>140</v>
      </c>
    </row>
    <row r="7" ht="12.75">
      <c r="A7" s="1"/>
    </row>
    <row r="8" spans="3:9" ht="12.75">
      <c r="C8" s="9"/>
      <c r="D8" s="2" t="s">
        <v>29</v>
      </c>
      <c r="E8" s="10">
        <f>SUM(E1:E7)</f>
        <v>46</v>
      </c>
      <c r="F8" s="2" t="s">
        <v>29</v>
      </c>
      <c r="G8" s="10">
        <f>SUM(G1:G7)</f>
        <v>376</v>
      </c>
      <c r="H8" s="11" t="s">
        <v>30</v>
      </c>
      <c r="I8" s="10">
        <f>G8/E8</f>
        <v>8.173913043478262</v>
      </c>
    </row>
    <row r="15" spans="1:7" ht="12.75">
      <c r="A15" t="s">
        <v>31</v>
      </c>
      <c r="B15" s="2" t="s">
        <v>20</v>
      </c>
      <c r="C15" s="12">
        <v>6</v>
      </c>
      <c r="D15" s="2" t="s">
        <v>32</v>
      </c>
      <c r="E15" s="12">
        <v>42</v>
      </c>
      <c r="F15" s="2" t="s">
        <v>33</v>
      </c>
      <c r="G15" s="8">
        <f>C15*E15</f>
        <v>252</v>
      </c>
    </row>
    <row r="16" spans="2:7" ht="12.75">
      <c r="B16" s="2" t="s">
        <v>23</v>
      </c>
      <c r="C16" s="12">
        <v>3</v>
      </c>
      <c r="D16" s="2" t="s">
        <v>34</v>
      </c>
      <c r="E16" s="12">
        <v>20</v>
      </c>
      <c r="F16" s="2" t="s">
        <v>35</v>
      </c>
      <c r="G16" s="8">
        <f>C16*E16</f>
        <v>60</v>
      </c>
    </row>
    <row r="17" spans="2:7" ht="12.75">
      <c r="B17" s="2" t="s">
        <v>26</v>
      </c>
      <c r="C17" s="12">
        <v>4.5</v>
      </c>
      <c r="D17" s="2" t="s">
        <v>36</v>
      </c>
      <c r="E17" s="12">
        <v>38</v>
      </c>
      <c r="F17" s="2" t="s">
        <v>37</v>
      </c>
      <c r="G17" s="8">
        <f>C17*E17</f>
        <v>171</v>
      </c>
    </row>
    <row r="20" spans="4:9" ht="12.75">
      <c r="D20" s="2" t="s">
        <v>29</v>
      </c>
      <c r="E20" s="10">
        <f>SUM(E13:E19)</f>
        <v>100</v>
      </c>
      <c r="F20" s="2" t="s">
        <v>29</v>
      </c>
      <c r="G20" s="10">
        <f>SUM(G13:G19)</f>
        <v>483</v>
      </c>
      <c r="H20" s="11" t="s">
        <v>38</v>
      </c>
      <c r="I20" s="10">
        <f>G20/E20</f>
        <v>4.83</v>
      </c>
    </row>
    <row r="22" spans="1:8" ht="12.75">
      <c r="A22" t="s">
        <v>39</v>
      </c>
      <c r="B22" s="2" t="s">
        <v>20</v>
      </c>
      <c r="C22" s="2">
        <v>5</v>
      </c>
      <c r="D22" s="2" t="s">
        <v>21</v>
      </c>
      <c r="E22" s="2">
        <v>10</v>
      </c>
      <c r="F22" s="2" t="s">
        <v>40</v>
      </c>
      <c r="G22" s="2">
        <v>2.3</v>
      </c>
      <c r="H22" s="2">
        <f>E22*((C22*C22)+(G22*G22))</f>
        <v>302.9</v>
      </c>
    </row>
    <row r="23" spans="2:8" ht="12.75">
      <c r="B23" s="2" t="s">
        <v>23</v>
      </c>
      <c r="C23" s="2">
        <v>4</v>
      </c>
      <c r="D23" s="2" t="s">
        <v>24</v>
      </c>
      <c r="E23" s="2">
        <v>15</v>
      </c>
      <c r="F23" s="2" t="s">
        <v>41</v>
      </c>
      <c r="G23" s="2">
        <v>3</v>
      </c>
      <c r="H23" s="2">
        <f>E23*((C23*C23)+(G23*G23))</f>
        <v>375</v>
      </c>
    </row>
    <row r="24" spans="2:8" ht="12.75">
      <c r="B24" s="2" t="s">
        <v>26</v>
      </c>
      <c r="C24" s="2">
        <v>2</v>
      </c>
      <c r="D24" s="2" t="s">
        <v>27</v>
      </c>
      <c r="E24" s="2">
        <v>20</v>
      </c>
      <c r="F24" s="2" t="s">
        <v>42</v>
      </c>
      <c r="G24" s="2">
        <v>2.8</v>
      </c>
      <c r="H24" s="2">
        <f>E24*((C24*C24)+(G24*G24))</f>
        <v>236.8</v>
      </c>
    </row>
    <row r="25" spans="2:9" ht="12.75">
      <c r="B25" s="2" t="s">
        <v>43</v>
      </c>
      <c r="C25" s="2">
        <v>3.3333</v>
      </c>
      <c r="D25" s="2" t="s">
        <v>44</v>
      </c>
      <c r="E25" s="10">
        <f>SUM(E22:E24)</f>
        <v>45</v>
      </c>
      <c r="F25" s="2"/>
      <c r="G25" s="2"/>
      <c r="H25" s="10">
        <f>SUM(H22:H24)</f>
        <v>914.7</v>
      </c>
      <c r="I25" s="10">
        <f>(H25/E25)-(C25*C25)</f>
        <v>9.215777776666668</v>
      </c>
    </row>
    <row r="27" spans="2:3" ht="12.75">
      <c r="B27" s="2" t="s">
        <v>45</v>
      </c>
      <c r="C27" s="10">
        <f>SQRT(I25)</f>
        <v>3.035749952922122</v>
      </c>
    </row>
    <row r="33" spans="1:3" ht="12.75">
      <c r="A33" t="s">
        <v>46</v>
      </c>
      <c r="B33" s="2" t="s">
        <v>47</v>
      </c>
      <c r="C33" s="2">
        <v>20</v>
      </c>
    </row>
    <row r="34" spans="2:3" ht="12.75">
      <c r="B34" s="2" t="s">
        <v>48</v>
      </c>
      <c r="C34" s="2">
        <v>12</v>
      </c>
    </row>
    <row r="35" spans="2:3" ht="12.75">
      <c r="B35" s="2" t="s">
        <v>49</v>
      </c>
      <c r="C35" s="10">
        <f>(C34*100)/C33</f>
        <v>60</v>
      </c>
    </row>
  </sheetData>
  <printOptions/>
  <pageMargins left="0.75" right="0.75" top="1" bottom="1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salvadol</dc:creator>
  <cp:keywords/>
  <dc:description/>
  <cp:lastModifiedBy>salvadol</cp:lastModifiedBy>
  <dcterms:created xsi:type="dcterms:W3CDTF">2006-11-21T14:14:40Z</dcterms:created>
  <dcterms:modified xsi:type="dcterms:W3CDTF">2009-11-19T15:01:58Z</dcterms:modified>
  <cp:category/>
  <cp:version/>
  <cp:contentType/>
  <cp:contentStatus/>
</cp:coreProperties>
</file>